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28"/>
  <workbookPr date1904="1"/>
  <bookViews>
    <workbookView xWindow="31716" yWindow="500" windowWidth="30360" windowHeight="19280" activeTab="0"/>
  </bookViews>
  <sheets>
    <sheet name="Sheet 1 - Pittsburgh Presbytery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<sst xmlns="http://schemas.openxmlformats.org/spreadsheetml/2006/main" count="22" uniqueCount="22">
  <si>
    <t>Study Leave Allowance</t>
  </si>
  <si>
    <t>Other</t>
  </si>
  <si>
    <t>Study Leave Time</t>
  </si>
  <si>
    <t>2 Weeks</t>
  </si>
  <si>
    <t>Vacation Time</t>
  </si>
  <si>
    <t>4 Weeks</t>
  </si>
  <si>
    <t>D&amp;D (1%)</t>
  </si>
  <si>
    <t>Medical Reimbursement (2%)</t>
  </si>
  <si>
    <t>Salary and Housing</t>
  </si>
  <si>
    <t>Name of Church</t>
  </si>
  <si>
    <t>Position</t>
  </si>
  <si>
    <t>Name of Pastor</t>
  </si>
  <si>
    <t>Date of Offer</t>
  </si>
  <si>
    <t>Notes:</t>
  </si>
  <si>
    <t>Expense Allowance</t>
  </si>
  <si>
    <t>SECA Offset (7.65%)</t>
  </si>
  <si>
    <t>Retirement (403B)</t>
  </si>
  <si>
    <t>Effective Cash Salary</t>
  </si>
  <si>
    <t>2024 Minimums</t>
  </si>
  <si>
    <t>Medical (29%)</t>
  </si>
  <si>
    <t>Pension (8.5%)</t>
  </si>
  <si>
    <t>Temp. Disability (.5%)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</si>
</sst>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0.00"/>
  </numFmts>
  <fonts count="11">
    <font>
      <sz val="10"/>
      <color indexed="8"/>
      <name val="Helvetica"/>
      <family val="2"/>
    </font>
    <font>
      <sz val="10"/>
      <name val="Arial"/>
      <family val="2"/>
    </font>
    <font>
      <u val="single"/>
      <sz val="10"/>
      <color theme="10"/>
      <name val="Helvetica"/>
      <family val="2"/>
    </font>
    <font>
      <u val="single"/>
      <sz val="10"/>
      <color theme="11"/>
      <name val="Helvetica"/>
      <family val="2"/>
    </font>
    <font>
      <b/>
      <u val="single"/>
      <sz val="12"/>
      <color indexed="8"/>
      <name val="Candara"/>
      <family val="2"/>
    </font>
    <font>
      <u val="single"/>
      <sz val="12"/>
      <color indexed="8"/>
      <name val="Candara"/>
      <family val="2"/>
    </font>
    <font>
      <sz val="12"/>
      <color indexed="8"/>
      <name val="Candara"/>
      <family val="2"/>
    </font>
    <font>
      <b/>
      <sz val="12"/>
      <color indexed="8"/>
      <name val="Candara"/>
      <family val="2"/>
    </font>
    <font>
      <b/>
      <i/>
      <sz val="12"/>
      <color indexed="8"/>
      <name val="Candara"/>
      <family val="2"/>
    </font>
    <font>
      <i/>
      <sz val="12"/>
      <color rgb="FF000000"/>
      <name val="Candara"/>
      <family val="2"/>
    </font>
    <font>
      <sz val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3"/>
      </right>
      <top style="thin"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28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</cellStyleXfs>
  <cellXfs count="24"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49" fontId="7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7" fillId="3" borderId="2" xfId="0" applyNumberFormat="1" applyFont="1" applyFill="1" applyBorder="1" applyAlignment="1">
      <alignment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top" wrapText="1"/>
    </xf>
    <xf numFmtId="0" fontId="6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8" fillId="0" borderId="0" xfId="0" applyNumberFormat="1" applyFont="1" applyAlignment="1">
      <alignment vertical="top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FBFBF"/>
      <rgbColor rgb="00FEFEFE"/>
      <rgbColor rgb="00DBDBDB"/>
      <rgbColor rgb="00A5A5A5"/>
      <rgbColor rgb="003F3F3F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85725</xdr:rowOff>
    </xdr:from>
    <xdr:ext cx="10201275" cy="666750"/>
    <xdr:sp macro="" textlink="">
      <xdr:nvSpPr>
        <xdr:cNvPr id="2" name="TextBox 1"/>
        <xdr:cNvSpPr txBox="1"/>
      </xdr:nvSpPr>
      <xdr:spPr>
        <a:xfrm>
          <a:off x="47625" y="85725"/>
          <a:ext cx="10201275" cy="666750"/>
        </a:xfrm>
        <a:prstGeom prst="rect">
          <a:avLst/>
        </a:prstGeom>
        <a:noFill/>
        <a:ln w="12700" cap="flat">
          <a:noFill/>
        </a:ln>
        <a:sp3d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>
          <a:schemeClr val="tx1"/>
        </a:fontRef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ndara" panose="020E0502030303020204" pitchFamily="34" charset="0"/>
              <a:ea typeface="+mn-ea"/>
              <a:cs typeface="+mn-cs"/>
              <a:sym typeface="Helvetica"/>
            </a:rPr>
            <a:t>Please note: This spreadsheet should be used to calculate terms of call for full-time positions where the Pastor is enrolled in Pastor's Particiption.  For part-time positions or positions where the Pastor is enrolled in Minister's Choice, please contact the Presbytery Office via Cathy Nelson (cnelson@pghpresbytery.org) for assistance</a:t>
          </a:r>
        </a:p>
      </xdr:txBody>
    </xdr:sp>
    <xdr:clientData/>
  </xdr:one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showGridLines="0" tabSelected="1" view="pageLayout" workbookViewId="0" topLeftCell="A1">
      <selection activeCell="H3" sqref="H3"/>
    </sheetView>
  </sheetViews>
  <sheetFormatPr defaultColWidth="12.00390625" defaultRowHeight="18" customHeight="1"/>
  <cols>
    <col min="1" max="1" width="18.00390625" style="14" customWidth="1"/>
    <col min="2" max="2" width="25.421875" style="14" customWidth="1"/>
    <col min="3" max="3" width="17.28125" style="14" customWidth="1"/>
    <col min="4" max="4" width="26.421875" style="3" customWidth="1"/>
    <col min="5" max="253" width="12.00390625" style="3" customWidth="1"/>
    <col min="254" max="16384" width="12.00390625" style="3" customWidth="1"/>
  </cols>
  <sheetData>
    <row r="1" ht="60" customHeight="1">
      <c r="A1" s="23"/>
    </row>
    <row r="2" spans="1:4" ht="33" customHeight="1">
      <c r="A2" s="22" t="s">
        <v>9</v>
      </c>
      <c r="B2" s="15"/>
      <c r="C2" s="15"/>
      <c r="D2" s="16"/>
    </row>
    <row r="3" spans="1:4" ht="33" customHeight="1">
      <c r="A3" s="22" t="s">
        <v>10</v>
      </c>
      <c r="B3" s="15"/>
      <c r="C3" s="15"/>
      <c r="D3" s="16"/>
    </row>
    <row r="4" spans="1:4" ht="33" customHeight="1">
      <c r="A4" s="22" t="s">
        <v>11</v>
      </c>
      <c r="B4" s="15"/>
      <c r="C4" s="15"/>
      <c r="D4" s="16"/>
    </row>
    <row r="5" spans="1:4" ht="33" customHeight="1">
      <c r="A5" s="22" t="s">
        <v>12</v>
      </c>
      <c r="B5" s="15"/>
      <c r="C5" s="15"/>
      <c r="D5" s="16"/>
    </row>
    <row r="6" spans="1:4" ht="33" customHeight="1">
      <c r="A6" s="2"/>
      <c r="B6" s="2"/>
      <c r="C6" s="2"/>
      <c r="D6" s="1"/>
    </row>
    <row r="7" spans="1:4" ht="18" customHeight="1">
      <c r="A7" s="3"/>
      <c r="B7" s="4"/>
      <c r="C7" s="5" t="s">
        <v>18</v>
      </c>
      <c r="D7" s="6"/>
    </row>
    <row r="8" spans="1:4" ht="18" customHeight="1">
      <c r="A8" s="3"/>
      <c r="B8" s="8" t="s">
        <v>8</v>
      </c>
      <c r="C8" s="7">
        <v>55595</v>
      </c>
      <c r="D8" s="6"/>
    </row>
    <row r="9" spans="1:4" ht="18" customHeight="1">
      <c r="A9" s="3"/>
      <c r="B9" s="8" t="s">
        <v>16</v>
      </c>
      <c r="C9" s="7">
        <v>0</v>
      </c>
      <c r="D9" s="6"/>
    </row>
    <row r="10" spans="1:4" ht="18" customHeight="1">
      <c r="A10" s="3"/>
      <c r="B10" s="8" t="s">
        <v>17</v>
      </c>
      <c r="C10" s="7">
        <f>C8+C9</f>
        <v>55595</v>
      </c>
      <c r="D10" s="7">
        <f>D8+D9</f>
        <v>0</v>
      </c>
    </row>
    <row r="11" spans="1:4" ht="18" customHeight="1">
      <c r="A11" s="3"/>
      <c r="B11" s="8" t="s">
        <v>7</v>
      </c>
      <c r="C11" s="9">
        <f aca="true" t="shared" si="0" ref="C11">0.02*C8</f>
        <v>1111.9</v>
      </c>
      <c r="D11" s="9">
        <f>0.02*D8</f>
        <v>0</v>
      </c>
    </row>
    <row r="12" spans="1:4" ht="18" customHeight="1">
      <c r="A12" s="3"/>
      <c r="B12" s="8" t="s">
        <v>20</v>
      </c>
      <c r="C12" s="9">
        <f>0.085*(C8)</f>
        <v>4725.575000000001</v>
      </c>
      <c r="D12" s="9">
        <f>0.085*(D10)</f>
        <v>0</v>
      </c>
    </row>
    <row r="13" spans="1:4" ht="18" customHeight="1">
      <c r="A13" s="3"/>
      <c r="B13" s="8" t="s">
        <v>19</v>
      </c>
      <c r="C13" s="9">
        <f>0.29*(C8)</f>
        <v>16122.55</v>
      </c>
      <c r="D13" s="9">
        <f>IF(D10*0.29&gt;12500,D10*0.29,12500)</f>
        <v>12500</v>
      </c>
    </row>
    <row r="14" spans="1:4" ht="18" customHeight="1">
      <c r="A14" s="3"/>
      <c r="B14" s="8" t="s">
        <v>6</v>
      </c>
      <c r="C14" s="9">
        <f>0.01*(C8)</f>
        <v>555.95</v>
      </c>
      <c r="D14" s="9">
        <f>0.01*(D10)</f>
        <v>0</v>
      </c>
    </row>
    <row r="15" spans="1:4" ht="18" customHeight="1">
      <c r="A15" s="3"/>
      <c r="B15" s="8" t="s">
        <v>21</v>
      </c>
      <c r="C15" s="9">
        <f>0.005*C8</f>
        <v>277.975</v>
      </c>
      <c r="D15" s="9">
        <f>0.005*D8</f>
        <v>0</v>
      </c>
    </row>
    <row r="16" spans="1:4" ht="18" customHeight="1">
      <c r="A16" s="3"/>
      <c r="B16" s="8" t="s">
        <v>15</v>
      </c>
      <c r="C16" s="9">
        <f>0.0765*C8</f>
        <v>4253.0175</v>
      </c>
      <c r="D16" s="9">
        <f>0.0765*D8</f>
        <v>0</v>
      </c>
    </row>
    <row r="17" spans="1:4" ht="18" customHeight="1">
      <c r="A17" s="3"/>
      <c r="B17" s="8" t="s">
        <v>14</v>
      </c>
      <c r="C17" s="9">
        <v>2000</v>
      </c>
      <c r="D17" s="10"/>
    </row>
    <row r="18" spans="1:4" ht="18" customHeight="1">
      <c r="A18" s="3"/>
      <c r="B18" s="8" t="s">
        <v>0</v>
      </c>
      <c r="C18" s="9">
        <v>2000</v>
      </c>
      <c r="D18" s="10"/>
    </row>
    <row r="19" spans="1:4" ht="18" customHeight="1">
      <c r="A19" s="3"/>
      <c r="B19" s="8" t="s">
        <v>1</v>
      </c>
      <c r="C19" s="5"/>
      <c r="D19" s="6"/>
    </row>
    <row r="20" spans="1:4" ht="18" customHeight="1">
      <c r="A20" s="3"/>
      <c r="B20" s="8"/>
      <c r="C20" s="5"/>
      <c r="D20" s="6"/>
    </row>
    <row r="21" spans="1:4" ht="18" customHeight="1">
      <c r="A21" s="3"/>
      <c r="B21" s="8"/>
      <c r="C21" s="5"/>
      <c r="D21" s="6"/>
    </row>
    <row r="22" spans="1:4" ht="18" customHeight="1">
      <c r="A22" s="3"/>
      <c r="B22" s="8" t="s">
        <v>2</v>
      </c>
      <c r="C22" s="5" t="s">
        <v>3</v>
      </c>
      <c r="D22" s="6"/>
    </row>
    <row r="23" spans="1:4" ht="18" customHeight="1">
      <c r="A23" s="3"/>
      <c r="B23" s="8" t="s">
        <v>4</v>
      </c>
      <c r="C23" s="5" t="s">
        <v>5</v>
      </c>
      <c r="D23" s="6"/>
    </row>
    <row r="24" spans="1:4" ht="18" customHeight="1">
      <c r="A24" s="3"/>
      <c r="B24" s="11"/>
      <c r="C24" s="7"/>
      <c r="D24" s="6"/>
    </row>
    <row r="25" spans="1:4" ht="21.75" customHeight="1">
      <c r="A25" s="3"/>
      <c r="B25" s="12"/>
      <c r="C25" s="13">
        <f>SUM(C10:C21)</f>
        <v>86641.96750000001</v>
      </c>
      <c r="D25" s="13">
        <f>SUM(D10:D21)</f>
        <v>12500</v>
      </c>
    </row>
    <row r="27" spans="1:4" ht="37" customHeight="1">
      <c r="A27" s="17" t="s">
        <v>13</v>
      </c>
      <c r="B27" s="18"/>
      <c r="C27" s="18"/>
      <c r="D27" s="19"/>
    </row>
    <row r="28" spans="2:4" ht="37" customHeight="1">
      <c r="B28" s="18"/>
      <c r="C28" s="18"/>
      <c r="D28" s="19"/>
    </row>
    <row r="29" spans="2:4" ht="37" customHeight="1">
      <c r="B29" s="20"/>
      <c r="C29" s="20"/>
      <c r="D29" s="21"/>
    </row>
    <row r="30" spans="2:4" ht="37" customHeight="1">
      <c r="B30" s="20"/>
      <c r="C30" s="20"/>
      <c r="D30" s="21"/>
    </row>
    <row r="31" spans="2:4" ht="37" customHeight="1">
      <c r="B31" s="20"/>
      <c r="C31" s="20"/>
      <c r="D31" s="21"/>
    </row>
    <row r="32" spans="2:4" ht="37" customHeight="1">
      <c r="B32" s="20"/>
      <c r="C32" s="20"/>
      <c r="D32" s="21"/>
    </row>
  </sheetData>
  <printOptions/>
  <pageMargins left="0.5" right="0.5" top="0.75" bottom="0.75" header="0.277778" footer="0.277778"/>
  <pageSetup fitToHeight="1" fitToWidth="1" horizontalDpi="600" verticalDpi="600" orientation="portrait" scale="66"/>
  <headerFooter>
    <oddHeader>&amp;C&amp;"Candara,Regular"&amp;14&amp;K000000Pittsburgh Presbytery Terms of Call Offer Sheet (2024).  
</oddHead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Wallace</dc:creator>
  <cp:keywords/>
  <dc:description/>
  <cp:lastModifiedBy>Brian Wallace</cp:lastModifiedBy>
  <cp:lastPrinted>2019-12-10T18:47:58Z</cp:lastPrinted>
  <dcterms:created xsi:type="dcterms:W3CDTF">2017-06-20T14:28:59Z</dcterms:created>
  <dcterms:modified xsi:type="dcterms:W3CDTF">2023-11-13T20:00:58Z</dcterms:modified>
  <cp:category/>
  <cp:version/>
  <cp:contentType/>
  <cp:contentStatus/>
</cp:coreProperties>
</file>